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</sheets>
  <definedNames>
    <definedName name="_xlnm.Print_Titles" localSheetId="0">'Лист1'!$10:$10</definedName>
    <definedName name="_xlnm.Print_Area" localSheetId="0">'Лист1'!$A$1:$I$118</definedName>
  </definedNames>
  <calcPr fullCalcOnLoad="1"/>
</workbook>
</file>

<file path=xl/sharedStrings.xml><?xml version="1.0" encoding="utf-8"?>
<sst xmlns="http://schemas.openxmlformats.org/spreadsheetml/2006/main" count="355" uniqueCount="72">
  <si>
    <t>№ п/п</t>
  </si>
  <si>
    <t>2020 год</t>
  </si>
  <si>
    <t>итого</t>
  </si>
  <si>
    <t>к Государственной программе</t>
  </si>
  <si>
    <t>всего</t>
  </si>
  <si>
    <t>1.1</t>
  </si>
  <si>
    <t>-</t>
  </si>
  <si>
    <t>1.4</t>
  </si>
  <si>
    <t>2.1</t>
  </si>
  <si>
    <t>2.2</t>
  </si>
  <si>
    <t>2.3</t>
  </si>
  <si>
    <t>РЕСУРСНОЕ ОБЕСПЕЧЕНИЕ</t>
  </si>
  <si>
    <t>3</t>
  </si>
  <si>
    <t>3.1</t>
  </si>
  <si>
    <t>3.2</t>
  </si>
  <si>
    <t>3.3</t>
  </si>
  <si>
    <t>2021 год</t>
  </si>
  <si>
    <t>2022 год</t>
  </si>
  <si>
    <t>2023 год</t>
  </si>
  <si>
    <t>2024 год</t>
  </si>
  <si>
    <t>1</t>
  </si>
  <si>
    <t>2</t>
  </si>
  <si>
    <t xml:space="preserve">Государственной программы </t>
  </si>
  <si>
    <t>Наименование государственной программы, подпрограммы, отдельного мероприятия, проекта</t>
  </si>
  <si>
    <t>Источник финансирования, ответственный исполнитель, соисполнитель</t>
  </si>
  <si>
    <t>Расходы, тыс. рублей</t>
  </si>
  <si>
    <t>Отдельное мероприятие «Организация сопровождения инвалидов молодого возраста при трудоустройстве»</t>
  </si>
  <si>
    <t>Региональный проект «Системная поддержка и повышение качества жизни граждан старшего поколения в Кировской области»</t>
  </si>
  <si>
    <t>Подпрограмма «Улучшение условий и охраны труда в организациях  Кировской области»</t>
  </si>
  <si>
    <t>Отдельное мероприятие «Стимулирование создания предприятиями, учреждениями, организациями дополнительных рабочих мест (в том числе специальных) для трудоустройства инвалидов»</t>
  </si>
  <si>
    <t>Отдельное мероприятие  «Обеспечение реализации Государственной программы»</t>
  </si>
  <si>
    <t>федеральный бюджет</t>
  </si>
  <si>
    <t>в том числе</t>
  </si>
  <si>
    <t>областной бюджет</t>
  </si>
  <si>
    <t>Отдельное мероприятие «Обеспечение реализации мероприятий по охране труда, в том числе подготовка кадров 
в области охраны труда и информационное сопровождение мероприятий по охране труда»</t>
  </si>
  <si>
    <t>Отдельное мероприятие «Реализация мер, направленных на снижение производственного травматизма и профессиональной заболеваемости»</t>
  </si>
  <si>
    <t xml:space="preserve">Отдельное мероприятие  «Определение потребности в привлечении иностранных работников»
</t>
  </si>
  <si>
    <t>Отдельное мероприятие «Мониторинг специальной оценки условий труда»</t>
  </si>
  <si>
    <t>Отдельное мероприятие  «Обеспечение прав работников в области регулирования социально-трудовых отношений»</t>
  </si>
  <si>
    <t>министерство здравоохранения Кировской области</t>
  </si>
  <si>
    <t>министерство образования 
Кировской области</t>
  </si>
  <si>
    <t>министерство социального 
развития Кировской области</t>
  </si>
  <si>
    <t>Отдельное мероприятие «Реализация мероприятий активной политики занятости населения и повышения качества рабочей силы, 
в том числе в моногородах»</t>
  </si>
  <si>
    <t>Отдельное мероприятие «Организация профессионального обучения и дополнительного профессионального образования, включая обучение в другой местности, безработных инвалидов молодого возраста, а также организация профессиональной ориентации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образования»</t>
  </si>
  <si>
    <t>1.2</t>
  </si>
  <si>
    <t>1.3</t>
  </si>
  <si>
    <t>иные внебюджетные источники</t>
  </si>
  <si>
    <t>Государственная программа Кировской области «Содействие занятости населения»</t>
  </si>
  <si>
    <t>Приложение № 6</t>
  </si>
  <si>
    <t xml:space="preserve">Отдельное мероприятие «Разработка прогнозных оценок численности участников Подпрограммы и подготовка перечня востребованных профессий (специальностей) для профессионального обучения и дополнительного профессионального образования лиц в возрасте 50 лет и старше, а также лиц предпенсионного возраста»
</t>
  </si>
  <si>
    <t>Отдельное мероприятие  «Осуществление социальных выплат гражданам, признанным в установленном порядке безработными»</t>
  </si>
  <si>
    <t>Отдельное мероприятие  «Осуществление мониторинга и разработка прогнозных оценок состояния рынка труда»</t>
  </si>
  <si>
    <t>Отдельное мероприятие «Квотирование рабочих мест для трудоустройства инвалидов»</t>
  </si>
  <si>
    <t xml:space="preserve">Подпрограмма «Организация профессионального обучения 
и дополнительного профессионального образования лиц в возрасте 50 лет 
и старше, а также лиц предпенсионного возраста в Кировской области» </t>
  </si>
  <si>
    <t xml:space="preserve">Подпрограмма «Сопровождение инвалидов молодого возраста при получении ими профессионального образования и содействие в последующем трудоустройстве»
</t>
  </si>
  <si>
    <t>Отдельное мероприятие «Организация сопровождения инвалидов молодого возраста при получении среднего профессионального образования и профессионального обучения, а также при последующем трудоустройстве»</t>
  </si>
  <si>
    <t>1.5</t>
  </si>
  <si>
    <t>Отдельное мероприятие «Организация сопровождения инвалидов молодого возраста при получении высшего образования и последующем трудоустройстве»</t>
  </si>
  <si>
    <t>Отдельное мероприятие «Возмещение работодателям  затрат, связанных с трудоустройством инвалидов молодого возраста, включая наставничество»</t>
  </si>
  <si>
    <t>____________</t>
  </si>
  <si>
    <t>министерство экономического развития Кировской области*</t>
  </si>
  <si>
    <t>Приложение № 3</t>
  </si>
  <si>
    <t>х</t>
  </si>
  <si>
    <t>управление государственной службы занятости населения Кировской области</t>
  </si>
  <si>
    <t>Фонд социального страхования Российской Федерации</t>
  </si>
  <si>
    <t>* Министерство экономического развития и поддержки предпринимательства Кировской области с 15.02.2021 переименовано в министерство экономического развития Кировской области.</t>
  </si>
  <si>
    <t>** Региональный проект «Содействие занятости женщин – создание в Кировской области условий дошкольного образования для детей в возрасте до трех лет» с 01.01.2021 переименован в региональный проект «Содействие занятости».</t>
  </si>
  <si>
    <t>Отдельное мероприятие «Организация информационного сопровождения реализации мероприятия по профессиональному обучению и дополнительному профессиональному образованию лиц в возрасте 50 лет и старше, а также лиц предпенсионного возраста»</t>
  </si>
  <si>
    <t>Отдельное мероприятие «Реализация дополнительных мероприятий, направленных на снижение напряженности на рынке труда Кировской области»</t>
  </si>
  <si>
    <t>в том числе:</t>
  </si>
  <si>
    <t>Региональный проект «Содействие занятости»**</t>
  </si>
  <si>
    <t>x – финансирования не требуется.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</si>
</sst>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vertical="top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2" fontId="44" fillId="0" borderId="10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top"/>
    </xf>
    <xf numFmtId="4" fontId="44" fillId="0" borderId="10" xfId="0" applyNumberFormat="1" applyFont="1" applyFill="1" applyBorder="1" applyAlignment="1">
      <alignment horizontal="center" vertical="top"/>
    </xf>
    <xf numFmtId="4" fontId="4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49" fontId="44" fillId="0" borderId="13" xfId="0" applyNumberFormat="1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1" xfId="0" applyNumberFormat="1" applyFont="1" applyFill="1" applyBorder="1" applyAlignment="1">
      <alignment horizontal="center" vertical="top"/>
    </xf>
    <xf numFmtId="2" fontId="44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12" xfId="0" applyNumberFormat="1" applyFont="1" applyFill="1" applyBorder="1" applyAlignment="1">
      <alignment horizontal="center" vertical="top"/>
    </xf>
    <xf numFmtId="2" fontId="44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4" fontId="0" fillId="0" borderId="12" xfId="0" applyNumberForma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49" fontId="44" fillId="0" borderId="11" xfId="0" applyNumberFormat="1" applyFont="1" applyFill="1" applyBorder="1" applyAlignment="1">
      <alignment horizontal="center" vertical="top" wrapText="1"/>
    </xf>
    <xf numFmtId="49" fontId="44" fillId="0" borderId="13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/>
    </xf>
    <xf numFmtId="49" fontId="44" fillId="0" borderId="11" xfId="0" applyNumberFormat="1" applyFont="1" applyFill="1" applyBorder="1" applyAlignment="1">
      <alignment horizontal="center" vertical="top"/>
    </xf>
    <xf numFmtId="0" fontId="44" fillId="0" borderId="0" xfId="0" applyFont="1" applyFill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top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zoomScaleSheetLayoutView="100" zoomScalePageLayoutView="0" workbookViewId="0" topLeftCell="A100">
      <selection activeCell="D112" sqref="D112"/>
    </sheetView>
  </sheetViews>
  <sheetFormatPr defaultColWidth="9.140625" defaultRowHeight="15"/>
  <cols>
    <col min="1" max="1" width="4.28125" style="1" customWidth="1"/>
    <col min="2" max="2" width="39.140625" style="1" customWidth="1"/>
    <col min="3" max="3" width="34.57421875" style="1" customWidth="1"/>
    <col min="4" max="4" width="12.7109375" style="1" customWidth="1"/>
    <col min="5" max="6" width="12.8515625" style="1" customWidth="1"/>
    <col min="7" max="7" width="14.00390625" style="1" customWidth="1"/>
    <col min="8" max="8" width="13.140625" style="1" customWidth="1"/>
    <col min="9" max="9" width="15.00390625" style="1" customWidth="1"/>
    <col min="10" max="16384" width="9.140625" style="1" customWidth="1"/>
  </cols>
  <sheetData>
    <row r="1" ht="20.25">
      <c r="G1" s="31" t="s">
        <v>61</v>
      </c>
    </row>
    <row r="3" spans="7:9" ht="23.25">
      <c r="G3" s="31" t="s">
        <v>48</v>
      </c>
      <c r="I3" s="6"/>
    </row>
    <row r="4" spans="2:9" ht="18.75" customHeight="1">
      <c r="B4" s="62"/>
      <c r="C4" s="63"/>
      <c r="G4" s="31"/>
      <c r="I4" s="4"/>
    </row>
    <row r="5" spans="2:9" s="5" customFormat="1" ht="64.5" customHeight="1">
      <c r="B5" s="67"/>
      <c r="C5" s="67"/>
      <c r="G5" s="32" t="s">
        <v>3</v>
      </c>
      <c r="I5" s="7"/>
    </row>
    <row r="6" spans="1:9" ht="20.25">
      <c r="A6" s="68" t="s">
        <v>11</v>
      </c>
      <c r="B6" s="68"/>
      <c r="C6" s="68"/>
      <c r="D6" s="68"/>
      <c r="E6" s="68"/>
      <c r="F6" s="68"/>
      <c r="G6" s="68"/>
      <c r="H6" s="68"/>
      <c r="I6" s="68"/>
    </row>
    <row r="7" spans="1:9" ht="73.5" customHeight="1">
      <c r="A7" s="55" t="s">
        <v>22</v>
      </c>
      <c r="B7" s="55"/>
      <c r="C7" s="55"/>
      <c r="D7" s="55"/>
      <c r="E7" s="55"/>
      <c r="F7" s="55"/>
      <c r="G7" s="55"/>
      <c r="H7" s="55"/>
      <c r="I7" s="55"/>
    </row>
    <row r="8" spans="1:9" ht="15.75" customHeight="1">
      <c r="A8" s="54" t="s">
        <v>0</v>
      </c>
      <c r="B8" s="54" t="s">
        <v>23</v>
      </c>
      <c r="C8" s="54" t="s">
        <v>24</v>
      </c>
      <c r="D8" s="69" t="s">
        <v>25</v>
      </c>
      <c r="E8" s="69"/>
      <c r="F8" s="69"/>
      <c r="G8" s="69"/>
      <c r="H8" s="69"/>
      <c r="I8" s="69"/>
    </row>
    <row r="9" spans="1:9" ht="31.5" customHeight="1">
      <c r="A9" s="54"/>
      <c r="B9" s="54"/>
      <c r="C9" s="54"/>
      <c r="D9" s="22" t="s">
        <v>1</v>
      </c>
      <c r="E9" s="22" t="s">
        <v>16</v>
      </c>
      <c r="F9" s="22" t="s">
        <v>17</v>
      </c>
      <c r="G9" s="22" t="s">
        <v>18</v>
      </c>
      <c r="H9" s="22" t="s">
        <v>19</v>
      </c>
      <c r="I9" s="23" t="s">
        <v>2</v>
      </c>
    </row>
    <row r="10" spans="1:9" ht="15.75">
      <c r="A10" s="2">
        <v>1</v>
      </c>
      <c r="B10" s="2">
        <v>2</v>
      </c>
      <c r="C10" s="2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</row>
    <row r="11" spans="1:9" ht="15.75" customHeight="1">
      <c r="A11" s="73"/>
      <c r="B11" s="73" t="s">
        <v>47</v>
      </c>
      <c r="C11" s="39" t="s">
        <v>4</v>
      </c>
      <c r="D11" s="33">
        <f>D12+D15+D22+D23</f>
        <v>2325754.9000000004</v>
      </c>
      <c r="E11" s="33">
        <f>E12+E15+E22+E23</f>
        <v>1193663.1</v>
      </c>
      <c r="F11" s="33">
        <f>F12+F15+F22+F23</f>
        <v>1035936.9</v>
      </c>
      <c r="G11" s="33">
        <f>G12+G15+G22+G23</f>
        <v>1031309.7</v>
      </c>
      <c r="H11" s="33">
        <f>H12+H15+H22+H23</f>
        <v>1033713.8</v>
      </c>
      <c r="I11" s="33">
        <f>SUM(D11:H11)</f>
        <v>6620378.4</v>
      </c>
    </row>
    <row r="12" spans="1:9" ht="15.75">
      <c r="A12" s="73"/>
      <c r="B12" s="73"/>
      <c r="C12" s="39" t="s">
        <v>31</v>
      </c>
      <c r="D12" s="33">
        <f>D13</f>
        <v>1944033.6</v>
      </c>
      <c r="E12" s="33">
        <f>E13</f>
        <v>793718.3</v>
      </c>
      <c r="F12" s="33">
        <f>F13</f>
        <v>623956.9</v>
      </c>
      <c r="G12" s="33">
        <f>G13</f>
        <v>623956.9</v>
      </c>
      <c r="H12" s="33">
        <f>H13</f>
        <v>623956.9</v>
      </c>
      <c r="I12" s="33">
        <f aca="true" t="shared" si="0" ref="I12:I27">SUM(D12:H12)</f>
        <v>4609622.600000001</v>
      </c>
    </row>
    <row r="13" spans="1:9" ht="15.75">
      <c r="A13" s="73"/>
      <c r="B13" s="73"/>
      <c r="C13" s="19" t="s">
        <v>32</v>
      </c>
      <c r="D13" s="49">
        <f>D41+D85+D102+D106</f>
        <v>1944033.6</v>
      </c>
      <c r="E13" s="49">
        <f>E102+E86</f>
        <v>793718.3</v>
      </c>
      <c r="F13" s="49">
        <f>F102+F86</f>
        <v>623956.9</v>
      </c>
      <c r="G13" s="49">
        <f>G102+G86</f>
        <v>623956.9</v>
      </c>
      <c r="H13" s="49">
        <f>H102+H86</f>
        <v>623956.9</v>
      </c>
      <c r="I13" s="49">
        <f>SUM(D13:H14)</f>
        <v>4609622.600000001</v>
      </c>
    </row>
    <row r="14" spans="1:9" ht="47.25">
      <c r="A14" s="73"/>
      <c r="B14" s="73"/>
      <c r="C14" s="20" t="s">
        <v>63</v>
      </c>
      <c r="D14" s="53"/>
      <c r="E14" s="53"/>
      <c r="F14" s="53"/>
      <c r="G14" s="53"/>
      <c r="H14" s="53"/>
      <c r="I14" s="53"/>
    </row>
    <row r="15" spans="1:9" ht="15.75">
      <c r="A15" s="73"/>
      <c r="B15" s="73"/>
      <c r="C15" s="39" t="s">
        <v>33</v>
      </c>
      <c r="D15" s="33">
        <f>D17</f>
        <v>251568.09999999998</v>
      </c>
      <c r="E15" s="33">
        <f>E17</f>
        <v>265389.9</v>
      </c>
      <c r="F15" s="33">
        <f>F17</f>
        <v>273478.5</v>
      </c>
      <c r="G15" s="33">
        <f>G17</f>
        <v>273927.1</v>
      </c>
      <c r="H15" s="33">
        <f>H17</f>
        <v>274396.6</v>
      </c>
      <c r="I15" s="33">
        <f t="shared" si="0"/>
        <v>1338760.2000000002</v>
      </c>
    </row>
    <row r="16" spans="1:9" ht="15.75">
      <c r="A16" s="73"/>
      <c r="B16" s="73"/>
      <c r="C16" s="39" t="s">
        <v>69</v>
      </c>
      <c r="D16" s="33"/>
      <c r="E16" s="33"/>
      <c r="F16" s="33"/>
      <c r="G16" s="33"/>
      <c r="H16" s="33"/>
      <c r="I16" s="33"/>
    </row>
    <row r="17" spans="1:9" ht="47.25">
      <c r="A17" s="73"/>
      <c r="B17" s="73"/>
      <c r="C17" s="20" t="s">
        <v>63</v>
      </c>
      <c r="D17" s="33">
        <f>D25+D44+D76+D81+D88+D94+D98+D109</f>
        <v>251568.09999999998</v>
      </c>
      <c r="E17" s="33">
        <f>E25+E76+E94+E98+E81+E88</f>
        <v>265389.9</v>
      </c>
      <c r="F17" s="33">
        <f>F25+F76+F94+F98+F81+F88</f>
        <v>273478.5</v>
      </c>
      <c r="G17" s="33">
        <f>G25+G76+G94+G98+G81+G88</f>
        <v>273927.1</v>
      </c>
      <c r="H17" s="33">
        <f>H25+H76+H94+H98+H81+H88</f>
        <v>274396.6</v>
      </c>
      <c r="I17" s="33">
        <f t="shared" si="0"/>
        <v>1338760.2000000002</v>
      </c>
    </row>
    <row r="18" spans="1:9" ht="31.5">
      <c r="A18" s="73"/>
      <c r="B18" s="73"/>
      <c r="C18" s="39" t="s">
        <v>40</v>
      </c>
      <c r="D18" s="10" t="s">
        <v>62</v>
      </c>
      <c r="E18" s="47" t="s">
        <v>62</v>
      </c>
      <c r="F18" s="47" t="s">
        <v>62</v>
      </c>
      <c r="G18" s="47" t="s">
        <v>62</v>
      </c>
      <c r="H18" s="47" t="s">
        <v>62</v>
      </c>
      <c r="I18" s="47" t="s">
        <v>62</v>
      </c>
    </row>
    <row r="19" spans="1:9" ht="31.5">
      <c r="A19" s="73"/>
      <c r="B19" s="73"/>
      <c r="C19" s="39" t="s">
        <v>41</v>
      </c>
      <c r="D19" s="47" t="s">
        <v>62</v>
      </c>
      <c r="E19" s="47" t="s">
        <v>62</v>
      </c>
      <c r="F19" s="47" t="s">
        <v>62</v>
      </c>
      <c r="G19" s="47" t="s">
        <v>62</v>
      </c>
      <c r="H19" s="47" t="s">
        <v>62</v>
      </c>
      <c r="I19" s="47" t="s">
        <v>62</v>
      </c>
    </row>
    <row r="20" spans="1:9" ht="31.5">
      <c r="A20" s="73"/>
      <c r="B20" s="73"/>
      <c r="C20" s="39" t="s">
        <v>39</v>
      </c>
      <c r="D20" s="47" t="s">
        <v>62</v>
      </c>
      <c r="E20" s="47" t="s">
        <v>62</v>
      </c>
      <c r="F20" s="47" t="s">
        <v>62</v>
      </c>
      <c r="G20" s="47" t="s">
        <v>62</v>
      </c>
      <c r="H20" s="47" t="s">
        <v>62</v>
      </c>
      <c r="I20" s="47" t="s">
        <v>62</v>
      </c>
    </row>
    <row r="21" spans="1:9" ht="31.5">
      <c r="A21" s="73"/>
      <c r="B21" s="73"/>
      <c r="C21" s="39" t="s">
        <v>60</v>
      </c>
      <c r="D21" s="47" t="s">
        <v>62</v>
      </c>
      <c r="E21" s="47" t="s">
        <v>62</v>
      </c>
      <c r="F21" s="47" t="s">
        <v>62</v>
      </c>
      <c r="G21" s="47" t="s">
        <v>62</v>
      </c>
      <c r="H21" s="47" t="s">
        <v>62</v>
      </c>
      <c r="I21" s="47" t="s">
        <v>62</v>
      </c>
    </row>
    <row r="22" spans="1:9" ht="31.5">
      <c r="A22" s="73"/>
      <c r="B22" s="73"/>
      <c r="C22" s="39" t="s">
        <v>64</v>
      </c>
      <c r="D22" s="33">
        <f aca="true" t="shared" si="1" ref="D22:H23">D60</f>
        <v>93513.2</v>
      </c>
      <c r="E22" s="33">
        <f t="shared" si="1"/>
        <v>97864.9</v>
      </c>
      <c r="F22" s="33">
        <f t="shared" si="1"/>
        <v>101811.5</v>
      </c>
      <c r="G22" s="33">
        <f t="shared" si="1"/>
        <v>96730.7</v>
      </c>
      <c r="H22" s="33">
        <f t="shared" si="1"/>
        <v>98665.3</v>
      </c>
      <c r="I22" s="33">
        <f t="shared" si="0"/>
        <v>488585.6</v>
      </c>
    </row>
    <row r="23" spans="1:9" ht="17.25" customHeight="1">
      <c r="A23" s="73"/>
      <c r="B23" s="73"/>
      <c r="C23" s="39" t="s">
        <v>46</v>
      </c>
      <c r="D23" s="33">
        <f t="shared" si="1"/>
        <v>36640</v>
      </c>
      <c r="E23" s="33">
        <f t="shared" si="1"/>
        <v>36690</v>
      </c>
      <c r="F23" s="33">
        <f t="shared" si="1"/>
        <v>36690</v>
      </c>
      <c r="G23" s="33">
        <f t="shared" si="1"/>
        <v>36695</v>
      </c>
      <c r="H23" s="33">
        <f t="shared" si="1"/>
        <v>36695</v>
      </c>
      <c r="I23" s="33">
        <f t="shared" si="0"/>
        <v>183410</v>
      </c>
    </row>
    <row r="24" spans="1:9" ht="15.75">
      <c r="A24" s="70" t="s">
        <v>20</v>
      </c>
      <c r="B24" s="64" t="s">
        <v>54</v>
      </c>
      <c r="C24" s="8" t="s">
        <v>4</v>
      </c>
      <c r="D24" s="33">
        <f>D25</f>
        <v>330</v>
      </c>
      <c r="E24" s="33">
        <f>E25</f>
        <v>330</v>
      </c>
      <c r="F24" s="33">
        <f>F25</f>
        <v>330</v>
      </c>
      <c r="G24" s="33">
        <f>G25</f>
        <v>330</v>
      </c>
      <c r="H24" s="33">
        <f>H25</f>
        <v>330</v>
      </c>
      <c r="I24" s="33">
        <f t="shared" si="0"/>
        <v>1650</v>
      </c>
    </row>
    <row r="25" spans="1:9" ht="15.75">
      <c r="A25" s="70"/>
      <c r="B25" s="64"/>
      <c r="C25" s="8" t="s">
        <v>33</v>
      </c>
      <c r="D25" s="33">
        <f>D27</f>
        <v>330</v>
      </c>
      <c r="E25" s="33">
        <f>E27</f>
        <v>330</v>
      </c>
      <c r="F25" s="33">
        <f>F27</f>
        <v>330</v>
      </c>
      <c r="G25" s="33">
        <f>G27</f>
        <v>330</v>
      </c>
      <c r="H25" s="33">
        <f>H27</f>
        <v>330</v>
      </c>
      <c r="I25" s="33">
        <f t="shared" si="0"/>
        <v>1650</v>
      </c>
    </row>
    <row r="26" spans="1:9" ht="15.75">
      <c r="A26" s="70"/>
      <c r="B26" s="64"/>
      <c r="C26" s="9" t="s">
        <v>69</v>
      </c>
      <c r="D26" s="33"/>
      <c r="E26" s="33"/>
      <c r="F26" s="33"/>
      <c r="G26" s="33"/>
      <c r="H26" s="33"/>
      <c r="I26" s="33"/>
    </row>
    <row r="27" spans="1:9" ht="47.25">
      <c r="A27" s="70"/>
      <c r="B27" s="64"/>
      <c r="C27" s="20" t="s">
        <v>63</v>
      </c>
      <c r="D27" s="33">
        <f>D35</f>
        <v>330</v>
      </c>
      <c r="E27" s="33">
        <f>E35</f>
        <v>330</v>
      </c>
      <c r="F27" s="33">
        <v>330</v>
      </c>
      <c r="G27" s="33">
        <f>G35</f>
        <v>330</v>
      </c>
      <c r="H27" s="33">
        <f>H35</f>
        <v>330</v>
      </c>
      <c r="I27" s="33">
        <f t="shared" si="0"/>
        <v>1650</v>
      </c>
    </row>
    <row r="28" spans="1:9" ht="31.5">
      <c r="A28" s="70"/>
      <c r="B28" s="64"/>
      <c r="C28" s="9" t="s">
        <v>40</v>
      </c>
      <c r="D28" s="33" t="s">
        <v>62</v>
      </c>
      <c r="E28" s="33" t="s">
        <v>62</v>
      </c>
      <c r="F28" s="33" t="s">
        <v>62</v>
      </c>
      <c r="G28" s="33" t="s">
        <v>62</v>
      </c>
      <c r="H28" s="33" t="s">
        <v>62</v>
      </c>
      <c r="I28" s="33" t="s">
        <v>62</v>
      </c>
    </row>
    <row r="29" spans="1:9" ht="31.5">
      <c r="A29" s="70"/>
      <c r="B29" s="64"/>
      <c r="C29" s="9" t="s">
        <v>41</v>
      </c>
      <c r="D29" s="33" t="s">
        <v>62</v>
      </c>
      <c r="E29" s="33" t="s">
        <v>62</v>
      </c>
      <c r="F29" s="33" t="s">
        <v>62</v>
      </c>
      <c r="G29" s="33" t="s">
        <v>62</v>
      </c>
      <c r="H29" s="33" t="s">
        <v>62</v>
      </c>
      <c r="I29" s="33" t="s">
        <v>62</v>
      </c>
    </row>
    <row r="30" spans="1:9" ht="47.25">
      <c r="A30" s="59" t="s">
        <v>5</v>
      </c>
      <c r="B30" s="56" t="s">
        <v>26</v>
      </c>
      <c r="C30" s="20" t="s">
        <v>63</v>
      </c>
      <c r="D30" s="33" t="s">
        <v>62</v>
      </c>
      <c r="E30" s="33" t="s">
        <v>62</v>
      </c>
      <c r="F30" s="33" t="s">
        <v>62</v>
      </c>
      <c r="G30" s="33" t="s">
        <v>62</v>
      </c>
      <c r="H30" s="33" t="s">
        <v>62</v>
      </c>
      <c r="I30" s="33" t="s">
        <v>62</v>
      </c>
    </row>
    <row r="31" spans="1:9" ht="31.5">
      <c r="A31" s="60"/>
      <c r="B31" s="57"/>
      <c r="C31" s="8" t="s">
        <v>40</v>
      </c>
      <c r="D31" s="33" t="s">
        <v>62</v>
      </c>
      <c r="E31" s="33" t="s">
        <v>62</v>
      </c>
      <c r="F31" s="33" t="s">
        <v>62</v>
      </c>
      <c r="G31" s="33" t="s">
        <v>62</v>
      </c>
      <c r="H31" s="33" t="s">
        <v>62</v>
      </c>
      <c r="I31" s="33" t="s">
        <v>62</v>
      </c>
    </row>
    <row r="32" spans="1:9" ht="31.5">
      <c r="A32" s="61"/>
      <c r="B32" s="58"/>
      <c r="C32" s="8" t="s">
        <v>41</v>
      </c>
      <c r="D32" s="33" t="s">
        <v>62</v>
      </c>
      <c r="E32" s="33" t="s">
        <v>62</v>
      </c>
      <c r="F32" s="33" t="s">
        <v>62</v>
      </c>
      <c r="G32" s="33" t="s">
        <v>62</v>
      </c>
      <c r="H32" s="33" t="s">
        <v>62</v>
      </c>
      <c r="I32" s="33" t="s">
        <v>62</v>
      </c>
    </row>
    <row r="33" spans="1:9" ht="210" customHeight="1">
      <c r="A33" s="45" t="s">
        <v>44</v>
      </c>
      <c r="B33" s="42" t="s">
        <v>43</v>
      </c>
      <c r="C33" s="20" t="s">
        <v>63</v>
      </c>
      <c r="D33" s="33" t="s">
        <v>62</v>
      </c>
      <c r="E33" s="33" t="s">
        <v>62</v>
      </c>
      <c r="F33" s="33" t="s">
        <v>62</v>
      </c>
      <c r="G33" s="33" t="s">
        <v>62</v>
      </c>
      <c r="H33" s="33" t="s">
        <v>62</v>
      </c>
      <c r="I33" s="33" t="s">
        <v>62</v>
      </c>
    </row>
    <row r="34" spans="1:9" ht="15.75" customHeight="1">
      <c r="A34" s="70" t="s">
        <v>45</v>
      </c>
      <c r="B34" s="64" t="s">
        <v>58</v>
      </c>
      <c r="C34" s="8" t="s">
        <v>4</v>
      </c>
      <c r="D34" s="33">
        <f aca="true" t="shared" si="2" ref="D34:H35">D35</f>
        <v>330</v>
      </c>
      <c r="E34" s="33">
        <f t="shared" si="2"/>
        <v>330</v>
      </c>
      <c r="F34" s="33">
        <f t="shared" si="2"/>
        <v>330</v>
      </c>
      <c r="G34" s="33">
        <f t="shared" si="2"/>
        <v>330</v>
      </c>
      <c r="H34" s="33">
        <f t="shared" si="2"/>
        <v>330</v>
      </c>
      <c r="I34" s="33">
        <f>SUM(D34:H34)</f>
        <v>1650</v>
      </c>
    </row>
    <row r="35" spans="1:9" ht="15.75">
      <c r="A35" s="70"/>
      <c r="B35" s="64"/>
      <c r="C35" s="8" t="s">
        <v>33</v>
      </c>
      <c r="D35" s="33">
        <f t="shared" si="2"/>
        <v>330</v>
      </c>
      <c r="E35" s="33">
        <f t="shared" si="2"/>
        <v>330</v>
      </c>
      <c r="F35" s="33">
        <f t="shared" si="2"/>
        <v>330</v>
      </c>
      <c r="G35" s="33">
        <f t="shared" si="2"/>
        <v>330</v>
      </c>
      <c r="H35" s="33">
        <f t="shared" si="2"/>
        <v>330</v>
      </c>
      <c r="I35" s="33">
        <f>SUM(D35:H35)</f>
        <v>1650</v>
      </c>
    </row>
    <row r="36" spans="1:9" ht="15.75">
      <c r="A36" s="70"/>
      <c r="B36" s="64"/>
      <c r="C36" s="19" t="s">
        <v>32</v>
      </c>
      <c r="D36" s="49">
        <v>330</v>
      </c>
      <c r="E36" s="49">
        <v>330</v>
      </c>
      <c r="F36" s="49">
        <v>330</v>
      </c>
      <c r="G36" s="49">
        <v>330</v>
      </c>
      <c r="H36" s="49">
        <v>330</v>
      </c>
      <c r="I36" s="49">
        <f>SUM(D36:H37)</f>
        <v>1650</v>
      </c>
    </row>
    <row r="37" spans="1:9" ht="47.25">
      <c r="A37" s="70"/>
      <c r="B37" s="64"/>
      <c r="C37" s="20" t="s">
        <v>63</v>
      </c>
      <c r="D37" s="53"/>
      <c r="E37" s="53"/>
      <c r="F37" s="53"/>
      <c r="G37" s="53"/>
      <c r="H37" s="53"/>
      <c r="I37" s="53"/>
    </row>
    <row r="38" spans="1:9" s="3" customFormat="1" ht="96" customHeight="1">
      <c r="A38" s="36" t="s">
        <v>7</v>
      </c>
      <c r="B38" s="18" t="s">
        <v>55</v>
      </c>
      <c r="C38" s="16" t="s">
        <v>40</v>
      </c>
      <c r="D38" s="33" t="s">
        <v>62</v>
      </c>
      <c r="E38" s="33" t="s">
        <v>62</v>
      </c>
      <c r="F38" s="33" t="s">
        <v>62</v>
      </c>
      <c r="G38" s="33" t="s">
        <v>62</v>
      </c>
      <c r="H38" s="33" t="s">
        <v>62</v>
      </c>
      <c r="I38" s="33" t="s">
        <v>62</v>
      </c>
    </row>
    <row r="39" spans="1:9" s="3" customFormat="1" ht="84" customHeight="1">
      <c r="A39" s="17" t="s">
        <v>56</v>
      </c>
      <c r="B39" s="16" t="s">
        <v>57</v>
      </c>
      <c r="C39" s="20" t="s">
        <v>63</v>
      </c>
      <c r="D39" s="33" t="s">
        <v>62</v>
      </c>
      <c r="E39" s="33" t="s">
        <v>62</v>
      </c>
      <c r="F39" s="33" t="s">
        <v>62</v>
      </c>
      <c r="G39" s="33" t="s">
        <v>62</v>
      </c>
      <c r="H39" s="33" t="s">
        <v>62</v>
      </c>
      <c r="I39" s="33" t="s">
        <v>62</v>
      </c>
    </row>
    <row r="40" spans="1:9" s="3" customFormat="1" ht="15.75">
      <c r="A40" s="65" t="s">
        <v>21</v>
      </c>
      <c r="B40" s="71" t="s">
        <v>53</v>
      </c>
      <c r="C40" s="8" t="s">
        <v>4</v>
      </c>
      <c r="D40" s="33">
        <f>D49</f>
        <v>25537.9</v>
      </c>
      <c r="E40" s="33" t="str">
        <f>E49</f>
        <v>-</v>
      </c>
      <c r="F40" s="33" t="str">
        <f>F49</f>
        <v>-</v>
      </c>
      <c r="G40" s="33" t="str">
        <f>G49</f>
        <v>-</v>
      </c>
      <c r="H40" s="33" t="str">
        <f>H49</f>
        <v>-</v>
      </c>
      <c r="I40" s="33">
        <f>SUM(D40:H40)</f>
        <v>25537.9</v>
      </c>
    </row>
    <row r="41" spans="1:9" s="3" customFormat="1" ht="15.75">
      <c r="A41" s="65"/>
      <c r="B41" s="71"/>
      <c r="C41" s="9" t="s">
        <v>31</v>
      </c>
      <c r="D41" s="33">
        <f>D42</f>
        <v>25282.5</v>
      </c>
      <c r="E41" s="33" t="str">
        <f>E42</f>
        <v>-</v>
      </c>
      <c r="F41" s="33" t="str">
        <f>F42</f>
        <v>-</v>
      </c>
      <c r="G41" s="33" t="str">
        <f>G42</f>
        <v>-</v>
      </c>
      <c r="H41" s="33" t="str">
        <f>H42</f>
        <v>-</v>
      </c>
      <c r="I41" s="33">
        <f>SUM(D41:H41)</f>
        <v>25282.5</v>
      </c>
    </row>
    <row r="42" spans="1:9" s="3" customFormat="1" ht="15.75">
      <c r="A42" s="65"/>
      <c r="B42" s="71"/>
      <c r="C42" s="21" t="s">
        <v>32</v>
      </c>
      <c r="D42" s="49">
        <f>D51</f>
        <v>25282.5</v>
      </c>
      <c r="E42" s="49" t="str">
        <f>E51</f>
        <v>-</v>
      </c>
      <c r="F42" s="49" t="str">
        <f>F51</f>
        <v>-</v>
      </c>
      <c r="G42" s="49" t="str">
        <f>G51</f>
        <v>-</v>
      </c>
      <c r="H42" s="49" t="str">
        <f>H51</f>
        <v>-</v>
      </c>
      <c r="I42" s="49">
        <f>SUM(D42:H43)</f>
        <v>25282.5</v>
      </c>
    </row>
    <row r="43" spans="1:9" s="3" customFormat="1" ht="47.25">
      <c r="A43" s="65"/>
      <c r="B43" s="71"/>
      <c r="C43" s="20" t="s">
        <v>63</v>
      </c>
      <c r="D43" s="53"/>
      <c r="E43" s="53"/>
      <c r="F43" s="53"/>
      <c r="G43" s="53"/>
      <c r="H43" s="53"/>
      <c r="I43" s="53"/>
    </row>
    <row r="44" spans="1:9" s="3" customFormat="1" ht="15.75">
      <c r="A44" s="65"/>
      <c r="B44" s="71"/>
      <c r="C44" s="9" t="s">
        <v>33</v>
      </c>
      <c r="D44" s="33">
        <f>D45</f>
        <v>255.4</v>
      </c>
      <c r="E44" s="33" t="str">
        <f>E45</f>
        <v>-</v>
      </c>
      <c r="F44" s="33" t="str">
        <f>F45</f>
        <v>-</v>
      </c>
      <c r="G44" s="33" t="str">
        <f>G45</f>
        <v>-</v>
      </c>
      <c r="H44" s="33" t="str">
        <f>H45</f>
        <v>-</v>
      </c>
      <c r="I44" s="33">
        <f>SUM(D44:H44)</f>
        <v>255.4</v>
      </c>
    </row>
    <row r="45" spans="1:9" s="3" customFormat="1" ht="15.75">
      <c r="A45" s="65"/>
      <c r="B45" s="71"/>
      <c r="C45" s="21" t="s">
        <v>32</v>
      </c>
      <c r="D45" s="49">
        <f>D54</f>
        <v>255.4</v>
      </c>
      <c r="E45" s="49" t="str">
        <f>E54</f>
        <v>-</v>
      </c>
      <c r="F45" s="49" t="str">
        <f>F54</f>
        <v>-</v>
      </c>
      <c r="G45" s="49" t="str">
        <f>G54</f>
        <v>-</v>
      </c>
      <c r="H45" s="49" t="str">
        <f>H54</f>
        <v>-</v>
      </c>
      <c r="I45" s="49">
        <f>SUM(D45:H46)</f>
        <v>255.4</v>
      </c>
    </row>
    <row r="46" spans="1:9" s="3" customFormat="1" ht="47.25">
      <c r="A46" s="65"/>
      <c r="B46" s="71"/>
      <c r="C46" s="20" t="s">
        <v>63</v>
      </c>
      <c r="D46" s="53"/>
      <c r="E46" s="53"/>
      <c r="F46" s="53"/>
      <c r="G46" s="53"/>
      <c r="H46" s="53"/>
      <c r="I46" s="53"/>
    </row>
    <row r="47" spans="1:9" s="3" customFormat="1" ht="148.5" customHeight="1">
      <c r="A47" s="14" t="s">
        <v>8</v>
      </c>
      <c r="B47" s="12" t="s">
        <v>49</v>
      </c>
      <c r="C47" s="20" t="s">
        <v>63</v>
      </c>
      <c r="D47" s="33" t="s">
        <v>62</v>
      </c>
      <c r="E47" s="33" t="s">
        <v>6</v>
      </c>
      <c r="F47" s="33" t="s">
        <v>6</v>
      </c>
      <c r="G47" s="33" t="s">
        <v>6</v>
      </c>
      <c r="H47" s="33" t="s">
        <v>6</v>
      </c>
      <c r="I47" s="33" t="s">
        <v>62</v>
      </c>
    </row>
    <row r="48" spans="1:9" s="3" customFormat="1" ht="141.75">
      <c r="A48" s="46" t="s">
        <v>9</v>
      </c>
      <c r="B48" s="44" t="s">
        <v>67</v>
      </c>
      <c r="C48" s="20" t="s">
        <v>63</v>
      </c>
      <c r="D48" s="33" t="s">
        <v>62</v>
      </c>
      <c r="E48" s="33" t="s">
        <v>6</v>
      </c>
      <c r="F48" s="33" t="s">
        <v>6</v>
      </c>
      <c r="G48" s="33" t="s">
        <v>6</v>
      </c>
      <c r="H48" s="33" t="s">
        <v>6</v>
      </c>
      <c r="I48" s="33" t="s">
        <v>62</v>
      </c>
    </row>
    <row r="49" spans="1:9" s="3" customFormat="1" ht="15.75">
      <c r="A49" s="65" t="s">
        <v>10</v>
      </c>
      <c r="B49" s="64" t="s">
        <v>27</v>
      </c>
      <c r="C49" s="8" t="s">
        <v>4</v>
      </c>
      <c r="D49" s="33">
        <v>25537.9</v>
      </c>
      <c r="E49" s="33" t="s">
        <v>6</v>
      </c>
      <c r="F49" s="33" t="s">
        <v>6</v>
      </c>
      <c r="G49" s="33" t="s">
        <v>6</v>
      </c>
      <c r="H49" s="33" t="s">
        <v>6</v>
      </c>
      <c r="I49" s="33">
        <f>SUM(D49:H49)</f>
        <v>25537.9</v>
      </c>
    </row>
    <row r="50" spans="1:9" s="3" customFormat="1" ht="15.75">
      <c r="A50" s="65"/>
      <c r="B50" s="64"/>
      <c r="C50" s="8" t="s">
        <v>31</v>
      </c>
      <c r="D50" s="33">
        <v>25282.5</v>
      </c>
      <c r="E50" s="33" t="s">
        <v>6</v>
      </c>
      <c r="F50" s="33" t="s">
        <v>6</v>
      </c>
      <c r="G50" s="33" t="s">
        <v>6</v>
      </c>
      <c r="H50" s="33" t="s">
        <v>6</v>
      </c>
      <c r="I50" s="33">
        <f>SUM(D50:H50)</f>
        <v>25282.5</v>
      </c>
    </row>
    <row r="51" spans="1:9" s="3" customFormat="1" ht="15.75">
      <c r="A51" s="65"/>
      <c r="B51" s="64"/>
      <c r="C51" s="21" t="s">
        <v>32</v>
      </c>
      <c r="D51" s="49">
        <v>25282.5</v>
      </c>
      <c r="E51" s="49" t="s">
        <v>6</v>
      </c>
      <c r="F51" s="49" t="s">
        <v>6</v>
      </c>
      <c r="G51" s="49" t="s">
        <v>6</v>
      </c>
      <c r="H51" s="49" t="s">
        <v>6</v>
      </c>
      <c r="I51" s="49">
        <f>SUM(D51:H52)</f>
        <v>25282.5</v>
      </c>
    </row>
    <row r="52" spans="1:9" s="3" customFormat="1" ht="47.25">
      <c r="A52" s="65"/>
      <c r="B52" s="64"/>
      <c r="C52" s="20" t="s">
        <v>63</v>
      </c>
      <c r="D52" s="53"/>
      <c r="E52" s="53"/>
      <c r="F52" s="53"/>
      <c r="G52" s="53"/>
      <c r="H52" s="53"/>
      <c r="I52" s="53"/>
    </row>
    <row r="53" spans="1:9" s="3" customFormat="1" ht="15.75">
      <c r="A53" s="65"/>
      <c r="B53" s="64"/>
      <c r="C53" s="8" t="s">
        <v>33</v>
      </c>
      <c r="D53" s="33">
        <v>255.4</v>
      </c>
      <c r="E53" s="33" t="s">
        <v>6</v>
      </c>
      <c r="F53" s="33" t="s">
        <v>6</v>
      </c>
      <c r="G53" s="33" t="s">
        <v>6</v>
      </c>
      <c r="H53" s="33" t="s">
        <v>6</v>
      </c>
      <c r="I53" s="33">
        <f>SUM(D53:H53)</f>
        <v>255.4</v>
      </c>
    </row>
    <row r="54" spans="1:9" s="3" customFormat="1" ht="15.75">
      <c r="A54" s="65"/>
      <c r="B54" s="64"/>
      <c r="C54" s="21" t="s">
        <v>32</v>
      </c>
      <c r="D54" s="49">
        <v>255.4</v>
      </c>
      <c r="E54" s="49" t="s">
        <v>6</v>
      </c>
      <c r="F54" s="49" t="s">
        <v>6</v>
      </c>
      <c r="G54" s="49" t="s">
        <v>6</v>
      </c>
      <c r="H54" s="49" t="s">
        <v>6</v>
      </c>
      <c r="I54" s="49">
        <f>SUM(D54:H55)</f>
        <v>255.4</v>
      </c>
    </row>
    <row r="55" spans="1:9" s="3" customFormat="1" ht="47.25">
      <c r="A55" s="65"/>
      <c r="B55" s="64"/>
      <c r="C55" s="20" t="s">
        <v>63</v>
      </c>
      <c r="D55" s="53"/>
      <c r="E55" s="53"/>
      <c r="F55" s="53"/>
      <c r="G55" s="53"/>
      <c r="H55" s="53"/>
      <c r="I55" s="53"/>
    </row>
    <row r="56" spans="1:9" s="3" customFormat="1" ht="15.75" customHeight="1">
      <c r="A56" s="65" t="s">
        <v>12</v>
      </c>
      <c r="B56" s="64" t="s">
        <v>28</v>
      </c>
      <c r="C56" s="39" t="s">
        <v>4</v>
      </c>
      <c r="D56" s="33">
        <f>D60+D61</f>
        <v>130153.2</v>
      </c>
      <c r="E56" s="33">
        <f>E60+E61</f>
        <v>134554.9</v>
      </c>
      <c r="F56" s="33">
        <f>F60+F61</f>
        <v>138501.5</v>
      </c>
      <c r="G56" s="33">
        <f>G60+G61</f>
        <v>133425.7</v>
      </c>
      <c r="H56" s="33">
        <f>H60+H61</f>
        <v>135360.3</v>
      </c>
      <c r="I56" s="33">
        <f>SUM(D56:H56)</f>
        <v>671995.6000000001</v>
      </c>
    </row>
    <row r="57" spans="1:9" s="3" customFormat="1" ht="47.25">
      <c r="A57" s="65"/>
      <c r="B57" s="64"/>
      <c r="C57" s="20" t="s">
        <v>63</v>
      </c>
      <c r="D57" s="33" t="s">
        <v>62</v>
      </c>
      <c r="E57" s="33" t="s">
        <v>62</v>
      </c>
      <c r="F57" s="33" t="s">
        <v>62</v>
      </c>
      <c r="G57" s="33" t="s">
        <v>62</v>
      </c>
      <c r="H57" s="33" t="s">
        <v>62</v>
      </c>
      <c r="I57" s="33" t="s">
        <v>62</v>
      </c>
    </row>
    <row r="58" spans="1:9" s="3" customFormat="1" ht="31.5">
      <c r="A58" s="65"/>
      <c r="B58" s="64"/>
      <c r="C58" s="39" t="s">
        <v>39</v>
      </c>
      <c r="D58" s="33" t="s">
        <v>62</v>
      </c>
      <c r="E58" s="33" t="s">
        <v>62</v>
      </c>
      <c r="F58" s="33" t="s">
        <v>62</v>
      </c>
      <c r="G58" s="33" t="s">
        <v>62</v>
      </c>
      <c r="H58" s="33" t="s">
        <v>62</v>
      </c>
      <c r="I58" s="33" t="s">
        <v>62</v>
      </c>
    </row>
    <row r="59" spans="1:9" s="3" customFormat="1" ht="31.5">
      <c r="A59" s="65"/>
      <c r="B59" s="80"/>
      <c r="C59" s="39" t="s">
        <v>60</v>
      </c>
      <c r="D59" s="33" t="s">
        <v>62</v>
      </c>
      <c r="E59" s="33" t="s">
        <v>62</v>
      </c>
      <c r="F59" s="33" t="s">
        <v>62</v>
      </c>
      <c r="G59" s="33" t="s">
        <v>62</v>
      </c>
      <c r="H59" s="33" t="s">
        <v>62</v>
      </c>
      <c r="I59" s="33" t="s">
        <v>62</v>
      </c>
    </row>
    <row r="60" spans="1:9" s="3" customFormat="1" ht="31.5">
      <c r="A60" s="65"/>
      <c r="B60" s="80"/>
      <c r="C60" s="38" t="s">
        <v>64</v>
      </c>
      <c r="D60" s="33">
        <f>D69</f>
        <v>93513.2</v>
      </c>
      <c r="E60" s="33">
        <f>E69</f>
        <v>97864.9</v>
      </c>
      <c r="F60" s="33">
        <f>F69</f>
        <v>101811.5</v>
      </c>
      <c r="G60" s="33">
        <f>G69</f>
        <v>96730.7</v>
      </c>
      <c r="H60" s="33">
        <f>H69</f>
        <v>98665.3</v>
      </c>
      <c r="I60" s="33">
        <f>SUM(D60:H60)</f>
        <v>488585.6</v>
      </c>
    </row>
    <row r="61" spans="1:9" s="3" customFormat="1" ht="15.75">
      <c r="A61" s="65"/>
      <c r="B61" s="80"/>
      <c r="C61" s="39" t="s">
        <v>46</v>
      </c>
      <c r="D61" s="33">
        <f>D64+D70+D74</f>
        <v>36640</v>
      </c>
      <c r="E61" s="33">
        <f>E64+E70+E74</f>
        <v>36690</v>
      </c>
      <c r="F61" s="33">
        <f>F64+F70+F74</f>
        <v>36690</v>
      </c>
      <c r="G61" s="33">
        <f>G64+G70+G74</f>
        <v>36695</v>
      </c>
      <c r="H61" s="33">
        <f>H64+H70+H74</f>
        <v>36695</v>
      </c>
      <c r="I61" s="33">
        <f>SUM(D61:H61)</f>
        <v>183410</v>
      </c>
    </row>
    <row r="62" spans="1:9" s="3" customFormat="1" ht="15.75">
      <c r="A62" s="65" t="s">
        <v>13</v>
      </c>
      <c r="B62" s="64" t="s">
        <v>37</v>
      </c>
      <c r="C62" s="9" t="s">
        <v>4</v>
      </c>
      <c r="D62" s="33">
        <f>D64</f>
        <v>15000</v>
      </c>
      <c r="E62" s="33">
        <f>E64</f>
        <v>15000</v>
      </c>
      <c r="F62" s="33">
        <f>F64</f>
        <v>15000</v>
      </c>
      <c r="G62" s="33">
        <f>G64</f>
        <v>15000</v>
      </c>
      <c r="H62" s="33">
        <f>H64</f>
        <v>15000</v>
      </c>
      <c r="I62" s="33">
        <f>SUM(D62:H62)</f>
        <v>75000</v>
      </c>
    </row>
    <row r="63" spans="1:9" s="3" customFormat="1" ht="47.25">
      <c r="A63" s="65"/>
      <c r="B63" s="64"/>
      <c r="C63" s="20" t="s">
        <v>63</v>
      </c>
      <c r="D63" s="33" t="s">
        <v>62</v>
      </c>
      <c r="E63" s="33" t="s">
        <v>62</v>
      </c>
      <c r="F63" s="33" t="s">
        <v>62</v>
      </c>
      <c r="G63" s="33" t="s">
        <v>62</v>
      </c>
      <c r="H63" s="33" t="s">
        <v>62</v>
      </c>
      <c r="I63" s="33" t="s">
        <v>62</v>
      </c>
    </row>
    <row r="64" spans="1:9" s="3" customFormat="1" ht="15.75">
      <c r="A64" s="66"/>
      <c r="B64" s="56"/>
      <c r="C64" s="8" t="s">
        <v>46</v>
      </c>
      <c r="D64" s="33">
        <v>15000</v>
      </c>
      <c r="E64" s="33">
        <v>15000</v>
      </c>
      <c r="F64" s="33">
        <v>15000</v>
      </c>
      <c r="G64" s="33">
        <v>15000</v>
      </c>
      <c r="H64" s="33">
        <v>15000</v>
      </c>
      <c r="I64" s="33">
        <f>SUM(D64:H64)</f>
        <v>75000</v>
      </c>
    </row>
    <row r="65" spans="1:9" s="3" customFormat="1" ht="15.75" customHeight="1">
      <c r="A65" s="65" t="s">
        <v>14</v>
      </c>
      <c r="B65" s="64" t="s">
        <v>35</v>
      </c>
      <c r="C65" s="39" t="s">
        <v>4</v>
      </c>
      <c r="D65" s="34">
        <f>D69+D70</f>
        <v>98553.2</v>
      </c>
      <c r="E65" s="34">
        <f>E69+E70</f>
        <v>102904.9</v>
      </c>
      <c r="F65" s="34">
        <f>F69+F70</f>
        <v>106851.5</v>
      </c>
      <c r="G65" s="34">
        <f>G69+G70</f>
        <v>101775.7</v>
      </c>
      <c r="H65" s="34">
        <f>H69+H70</f>
        <v>103710.3</v>
      </c>
      <c r="I65" s="33">
        <f>SUM(D65:H65)</f>
        <v>513795.6</v>
      </c>
    </row>
    <row r="66" spans="1:9" s="3" customFormat="1" ht="47.25">
      <c r="A66" s="65"/>
      <c r="B66" s="64"/>
      <c r="C66" s="20" t="s">
        <v>63</v>
      </c>
      <c r="D66" s="33" t="s">
        <v>62</v>
      </c>
      <c r="E66" s="33" t="s">
        <v>62</v>
      </c>
      <c r="F66" s="33" t="s">
        <v>62</v>
      </c>
      <c r="G66" s="33" t="s">
        <v>62</v>
      </c>
      <c r="H66" s="33" t="s">
        <v>62</v>
      </c>
      <c r="I66" s="33" t="s">
        <v>62</v>
      </c>
    </row>
    <row r="67" spans="1:9" s="3" customFormat="1" ht="31.5">
      <c r="A67" s="65"/>
      <c r="B67" s="64"/>
      <c r="C67" s="39" t="s">
        <v>39</v>
      </c>
      <c r="D67" s="33" t="s">
        <v>62</v>
      </c>
      <c r="E67" s="33" t="s">
        <v>62</v>
      </c>
      <c r="F67" s="33" t="s">
        <v>62</v>
      </c>
      <c r="G67" s="33" t="s">
        <v>62</v>
      </c>
      <c r="H67" s="33" t="s">
        <v>62</v>
      </c>
      <c r="I67" s="33" t="s">
        <v>62</v>
      </c>
    </row>
    <row r="68" spans="1:9" s="3" customFormat="1" ht="31.5">
      <c r="A68" s="65"/>
      <c r="B68" s="64"/>
      <c r="C68" s="39" t="s">
        <v>60</v>
      </c>
      <c r="D68" s="33" t="s">
        <v>62</v>
      </c>
      <c r="E68" s="33" t="s">
        <v>62</v>
      </c>
      <c r="F68" s="33" t="s">
        <v>62</v>
      </c>
      <c r="G68" s="33" t="s">
        <v>62</v>
      </c>
      <c r="H68" s="33" t="s">
        <v>62</v>
      </c>
      <c r="I68" s="33" t="s">
        <v>62</v>
      </c>
    </row>
    <row r="69" spans="1:9" s="3" customFormat="1" ht="31.5">
      <c r="A69" s="65"/>
      <c r="B69" s="64"/>
      <c r="C69" s="38" t="s">
        <v>64</v>
      </c>
      <c r="D69" s="34">
        <v>93513.2</v>
      </c>
      <c r="E69" s="33">
        <v>97864.9</v>
      </c>
      <c r="F69" s="33">
        <v>101811.5</v>
      </c>
      <c r="G69" s="33">
        <v>96730.7</v>
      </c>
      <c r="H69" s="33">
        <v>98665.3</v>
      </c>
      <c r="I69" s="33">
        <f>SUM(D69:H69)</f>
        <v>488585.6</v>
      </c>
    </row>
    <row r="70" spans="1:9" s="3" customFormat="1" ht="15.75">
      <c r="A70" s="65"/>
      <c r="B70" s="64"/>
      <c r="C70" s="39" t="s">
        <v>46</v>
      </c>
      <c r="D70" s="34">
        <v>5040</v>
      </c>
      <c r="E70" s="33">
        <v>5040</v>
      </c>
      <c r="F70" s="33">
        <v>5040</v>
      </c>
      <c r="G70" s="33">
        <v>5045</v>
      </c>
      <c r="H70" s="33">
        <v>5045</v>
      </c>
      <c r="I70" s="33">
        <f>SUM(D70:H70)</f>
        <v>25210</v>
      </c>
    </row>
    <row r="71" spans="1:9" s="3" customFormat="1" ht="15.75">
      <c r="A71" s="83" t="s">
        <v>15</v>
      </c>
      <c r="B71" s="58" t="s">
        <v>34</v>
      </c>
      <c r="C71" s="9" t="s">
        <v>4</v>
      </c>
      <c r="D71" s="34">
        <f>D74</f>
        <v>16600</v>
      </c>
      <c r="E71" s="34">
        <f>E74</f>
        <v>16650</v>
      </c>
      <c r="F71" s="34">
        <f>F74</f>
        <v>16650</v>
      </c>
      <c r="G71" s="34">
        <f>G74</f>
        <v>16650</v>
      </c>
      <c r="H71" s="34">
        <f>H74</f>
        <v>16650</v>
      </c>
      <c r="I71" s="33">
        <f>SUM(D71:H71)</f>
        <v>83200</v>
      </c>
    </row>
    <row r="72" spans="1:9" s="3" customFormat="1" ht="47.25">
      <c r="A72" s="65"/>
      <c r="B72" s="64"/>
      <c r="C72" s="20" t="s">
        <v>63</v>
      </c>
      <c r="D72" s="33" t="s">
        <v>62</v>
      </c>
      <c r="E72" s="33" t="s">
        <v>62</v>
      </c>
      <c r="F72" s="33" t="s">
        <v>62</v>
      </c>
      <c r="G72" s="33" t="s">
        <v>62</v>
      </c>
      <c r="H72" s="33" t="s">
        <v>62</v>
      </c>
      <c r="I72" s="33" t="s">
        <v>62</v>
      </c>
    </row>
    <row r="73" spans="1:9" s="3" customFormat="1" ht="31.5">
      <c r="A73" s="65"/>
      <c r="B73" s="64"/>
      <c r="C73" s="9" t="s">
        <v>39</v>
      </c>
      <c r="D73" s="33" t="s">
        <v>62</v>
      </c>
      <c r="E73" s="33" t="s">
        <v>62</v>
      </c>
      <c r="F73" s="33" t="s">
        <v>62</v>
      </c>
      <c r="G73" s="33" t="s">
        <v>62</v>
      </c>
      <c r="H73" s="33" t="s">
        <v>62</v>
      </c>
      <c r="I73" s="33" t="s">
        <v>62</v>
      </c>
    </row>
    <row r="74" spans="1:9" s="3" customFormat="1" ht="15.75">
      <c r="A74" s="65"/>
      <c r="B74" s="64"/>
      <c r="C74" s="8" t="s">
        <v>46</v>
      </c>
      <c r="D74" s="34">
        <v>16600</v>
      </c>
      <c r="E74" s="33">
        <v>16650</v>
      </c>
      <c r="F74" s="33">
        <v>16650</v>
      </c>
      <c r="G74" s="33">
        <v>16650</v>
      </c>
      <c r="H74" s="33">
        <v>16650</v>
      </c>
      <c r="I74" s="33">
        <f>SUM(D74:H74)</f>
        <v>83200</v>
      </c>
    </row>
    <row r="75" spans="1:9" ht="15.75">
      <c r="A75" s="54">
        <v>4</v>
      </c>
      <c r="B75" s="73" t="s">
        <v>42</v>
      </c>
      <c r="C75" s="9" t="s">
        <v>4</v>
      </c>
      <c r="D75" s="33">
        <f aca="true" t="shared" si="3" ref="D75:H76">D76</f>
        <v>32242.8</v>
      </c>
      <c r="E75" s="33">
        <f t="shared" si="3"/>
        <v>32538.3</v>
      </c>
      <c r="F75" s="33">
        <f t="shared" si="3"/>
        <v>33312.3</v>
      </c>
      <c r="G75" s="33">
        <f t="shared" si="3"/>
        <v>33312.3</v>
      </c>
      <c r="H75" s="33">
        <f t="shared" si="3"/>
        <v>33312.3</v>
      </c>
      <c r="I75" s="33">
        <f>SUM(D75:H75)</f>
        <v>164718</v>
      </c>
    </row>
    <row r="76" spans="1:9" ht="15.75">
      <c r="A76" s="54"/>
      <c r="B76" s="73"/>
      <c r="C76" s="8" t="s">
        <v>33</v>
      </c>
      <c r="D76" s="33">
        <f t="shared" si="3"/>
        <v>32242.8</v>
      </c>
      <c r="E76" s="33">
        <f t="shared" si="3"/>
        <v>32538.3</v>
      </c>
      <c r="F76" s="33">
        <f t="shared" si="3"/>
        <v>33312.3</v>
      </c>
      <c r="G76" s="33">
        <f t="shared" si="3"/>
        <v>33312.3</v>
      </c>
      <c r="H76" s="33">
        <f t="shared" si="3"/>
        <v>33312.3</v>
      </c>
      <c r="I76" s="33">
        <f>SUM(D76:H76)</f>
        <v>164718</v>
      </c>
    </row>
    <row r="77" spans="1:9" ht="15.75">
      <c r="A77" s="54"/>
      <c r="B77" s="73"/>
      <c r="C77" s="21" t="s">
        <v>32</v>
      </c>
      <c r="D77" s="49">
        <v>32242.8</v>
      </c>
      <c r="E77" s="49">
        <v>32538.3</v>
      </c>
      <c r="F77" s="49">
        <v>33312.3</v>
      </c>
      <c r="G77" s="49">
        <v>33312.3</v>
      </c>
      <c r="H77" s="49">
        <v>33312.3</v>
      </c>
      <c r="I77" s="49">
        <f>SUM(D77:H78)</f>
        <v>164718</v>
      </c>
    </row>
    <row r="78" spans="1:9" ht="47.25">
      <c r="A78" s="54"/>
      <c r="B78" s="73"/>
      <c r="C78" s="20" t="s">
        <v>63</v>
      </c>
      <c r="D78" s="53"/>
      <c r="E78" s="53"/>
      <c r="F78" s="53"/>
      <c r="G78" s="53"/>
      <c r="H78" s="53"/>
      <c r="I78" s="53"/>
    </row>
    <row r="79" spans="1:9" ht="51" customHeight="1">
      <c r="A79" s="13">
        <v>5</v>
      </c>
      <c r="B79" s="15" t="s">
        <v>52</v>
      </c>
      <c r="C79" s="20" t="s">
        <v>63</v>
      </c>
      <c r="D79" s="33" t="s">
        <v>62</v>
      </c>
      <c r="E79" s="33" t="s">
        <v>62</v>
      </c>
      <c r="F79" s="33" t="s">
        <v>62</v>
      </c>
      <c r="G79" s="33" t="s">
        <v>62</v>
      </c>
      <c r="H79" s="33" t="s">
        <v>62</v>
      </c>
      <c r="I79" s="33" t="s">
        <v>62</v>
      </c>
    </row>
    <row r="80" spans="1:9" ht="15.75">
      <c r="A80" s="54">
        <v>6</v>
      </c>
      <c r="B80" s="73" t="s">
        <v>29</v>
      </c>
      <c r="C80" s="9" t="s">
        <v>4</v>
      </c>
      <c r="D80" s="33">
        <f aca="true" t="shared" si="4" ref="D80:H81">D81</f>
        <v>280</v>
      </c>
      <c r="E80" s="33">
        <f t="shared" si="4"/>
        <v>350</v>
      </c>
      <c r="F80" s="33">
        <f t="shared" si="4"/>
        <v>350</v>
      </c>
      <c r="G80" s="33">
        <f t="shared" si="4"/>
        <v>350</v>
      </c>
      <c r="H80" s="33">
        <f t="shared" si="4"/>
        <v>350</v>
      </c>
      <c r="I80" s="33">
        <f aca="true" t="shared" si="5" ref="I80:I88">SUM(D80:H80)</f>
        <v>1680</v>
      </c>
    </row>
    <row r="81" spans="1:9" ht="15.75">
      <c r="A81" s="54"/>
      <c r="B81" s="73"/>
      <c r="C81" s="8" t="s">
        <v>33</v>
      </c>
      <c r="D81" s="33">
        <f t="shared" si="4"/>
        <v>280</v>
      </c>
      <c r="E81" s="33">
        <f t="shared" si="4"/>
        <v>350</v>
      </c>
      <c r="F81" s="33">
        <f t="shared" si="4"/>
        <v>350</v>
      </c>
      <c r="G81" s="33">
        <f t="shared" si="4"/>
        <v>350</v>
      </c>
      <c r="H81" s="33">
        <f t="shared" si="4"/>
        <v>350</v>
      </c>
      <c r="I81" s="33">
        <f t="shared" si="5"/>
        <v>1680</v>
      </c>
    </row>
    <row r="82" spans="1:9" ht="15.75">
      <c r="A82" s="54"/>
      <c r="B82" s="73"/>
      <c r="C82" s="21" t="s">
        <v>32</v>
      </c>
      <c r="D82" s="49">
        <v>280</v>
      </c>
      <c r="E82" s="49">
        <v>350</v>
      </c>
      <c r="F82" s="49">
        <v>350</v>
      </c>
      <c r="G82" s="49">
        <v>350</v>
      </c>
      <c r="H82" s="49">
        <v>350</v>
      </c>
      <c r="I82" s="49">
        <f>SUM(D82:H83)</f>
        <v>1680</v>
      </c>
    </row>
    <row r="83" spans="1:9" ht="50.25" customHeight="1">
      <c r="A83" s="54"/>
      <c r="B83" s="73"/>
      <c r="C83" s="20" t="s">
        <v>63</v>
      </c>
      <c r="D83" s="53"/>
      <c r="E83" s="53"/>
      <c r="F83" s="53"/>
      <c r="G83" s="53"/>
      <c r="H83" s="53"/>
      <c r="I83" s="53"/>
    </row>
    <row r="84" spans="1:9" ht="15.75" customHeight="1">
      <c r="A84" s="54">
        <v>7</v>
      </c>
      <c r="B84" s="64" t="s">
        <v>70</v>
      </c>
      <c r="C84" s="40" t="s">
        <v>4</v>
      </c>
      <c r="D84" s="33">
        <v>16596.9</v>
      </c>
      <c r="E84" s="33">
        <v>20000</v>
      </c>
      <c r="F84" s="33">
        <v>5000</v>
      </c>
      <c r="G84" s="33">
        <v>5000</v>
      </c>
      <c r="H84" s="33">
        <v>5000</v>
      </c>
      <c r="I84" s="33">
        <f t="shared" si="5"/>
        <v>51596.9</v>
      </c>
    </row>
    <row r="85" spans="1:9" ht="15.75">
      <c r="A85" s="54"/>
      <c r="B85" s="64"/>
      <c r="C85" s="40" t="s">
        <v>31</v>
      </c>
      <c r="D85" s="33">
        <v>16430.8</v>
      </c>
      <c r="E85" s="33">
        <v>19800</v>
      </c>
      <c r="F85" s="33">
        <v>4950</v>
      </c>
      <c r="G85" s="33">
        <v>4950</v>
      </c>
      <c r="H85" s="33">
        <v>4950</v>
      </c>
      <c r="I85" s="33">
        <f t="shared" si="5"/>
        <v>51080.8</v>
      </c>
    </row>
    <row r="86" spans="1:9" ht="15.75">
      <c r="A86" s="54"/>
      <c r="B86" s="64"/>
      <c r="C86" s="41" t="s">
        <v>32</v>
      </c>
      <c r="D86" s="49">
        <v>16430.8</v>
      </c>
      <c r="E86" s="49">
        <v>19800</v>
      </c>
      <c r="F86" s="49">
        <v>4950</v>
      </c>
      <c r="G86" s="49">
        <v>4950</v>
      </c>
      <c r="H86" s="49">
        <v>4950</v>
      </c>
      <c r="I86" s="49">
        <f>SUM(D86:H87)</f>
        <v>51080.8</v>
      </c>
    </row>
    <row r="87" spans="1:9" ht="47.25">
      <c r="A87" s="54"/>
      <c r="B87" s="64"/>
      <c r="C87" s="20" t="s">
        <v>63</v>
      </c>
      <c r="D87" s="50"/>
      <c r="E87" s="50"/>
      <c r="F87" s="50"/>
      <c r="G87" s="50"/>
      <c r="H87" s="50"/>
      <c r="I87" s="53"/>
    </row>
    <row r="88" spans="1:9" ht="15.75">
      <c r="A88" s="54"/>
      <c r="B88" s="64"/>
      <c r="C88" s="40" t="s">
        <v>33</v>
      </c>
      <c r="D88" s="33">
        <v>166.1</v>
      </c>
      <c r="E88" s="33">
        <v>200</v>
      </c>
      <c r="F88" s="33">
        <v>50</v>
      </c>
      <c r="G88" s="33">
        <v>50</v>
      </c>
      <c r="H88" s="33">
        <v>50</v>
      </c>
      <c r="I88" s="33">
        <f t="shared" si="5"/>
        <v>516.1</v>
      </c>
    </row>
    <row r="89" spans="1:9" ht="15.75">
      <c r="A89" s="54"/>
      <c r="B89" s="64"/>
      <c r="C89" s="41" t="s">
        <v>32</v>
      </c>
      <c r="D89" s="49">
        <v>166.1</v>
      </c>
      <c r="E89" s="49">
        <v>200</v>
      </c>
      <c r="F89" s="49">
        <v>50</v>
      </c>
      <c r="G89" s="49">
        <v>50</v>
      </c>
      <c r="H89" s="49">
        <v>50</v>
      </c>
      <c r="I89" s="49">
        <f>SUM(D89:H90)</f>
        <v>516.1</v>
      </c>
    </row>
    <row r="90" spans="1:9" ht="47.25">
      <c r="A90" s="54"/>
      <c r="B90" s="64"/>
      <c r="C90" s="20" t="s">
        <v>63</v>
      </c>
      <c r="D90" s="50"/>
      <c r="E90" s="50"/>
      <c r="F90" s="50"/>
      <c r="G90" s="50"/>
      <c r="H90" s="50"/>
      <c r="I90" s="53"/>
    </row>
    <row r="91" spans="1:9" ht="48" customHeight="1">
      <c r="A91" s="13">
        <v>8</v>
      </c>
      <c r="B91" s="12" t="s">
        <v>38</v>
      </c>
      <c r="C91" s="20" t="s">
        <v>63</v>
      </c>
      <c r="D91" s="34" t="s">
        <v>62</v>
      </c>
      <c r="E91" s="34" t="s">
        <v>62</v>
      </c>
      <c r="F91" s="34" t="s">
        <v>62</v>
      </c>
      <c r="G91" s="34" t="s">
        <v>62</v>
      </c>
      <c r="H91" s="34" t="s">
        <v>62</v>
      </c>
      <c r="I91" s="34" t="s">
        <v>62</v>
      </c>
    </row>
    <row r="92" spans="1:9" ht="48" customHeight="1">
      <c r="A92" s="13">
        <v>9</v>
      </c>
      <c r="B92" s="15" t="s">
        <v>36</v>
      </c>
      <c r="C92" s="20" t="s">
        <v>63</v>
      </c>
      <c r="D92" s="34" t="s">
        <v>62</v>
      </c>
      <c r="E92" s="34" t="s">
        <v>62</v>
      </c>
      <c r="F92" s="34" t="s">
        <v>62</v>
      </c>
      <c r="G92" s="34" t="s">
        <v>62</v>
      </c>
      <c r="H92" s="34" t="s">
        <v>62</v>
      </c>
      <c r="I92" s="34" t="s">
        <v>62</v>
      </c>
    </row>
    <row r="93" spans="1:9" ht="15.75">
      <c r="A93" s="54">
        <v>10</v>
      </c>
      <c r="B93" s="73" t="s">
        <v>51</v>
      </c>
      <c r="C93" s="9" t="s">
        <v>4</v>
      </c>
      <c r="D93" s="33">
        <f aca="true" t="shared" si="6" ref="D93:H94">D94</f>
        <v>99</v>
      </c>
      <c r="E93" s="33">
        <f t="shared" si="6"/>
        <v>99</v>
      </c>
      <c r="F93" s="33">
        <f t="shared" si="6"/>
        <v>99</v>
      </c>
      <c r="G93" s="33">
        <f t="shared" si="6"/>
        <v>99</v>
      </c>
      <c r="H93" s="33">
        <f t="shared" si="6"/>
        <v>99</v>
      </c>
      <c r="I93" s="33">
        <f>SUM(D93:H93)</f>
        <v>495</v>
      </c>
    </row>
    <row r="94" spans="1:9" ht="15.75">
      <c r="A94" s="54"/>
      <c r="B94" s="73"/>
      <c r="C94" s="8" t="s">
        <v>33</v>
      </c>
      <c r="D94" s="33">
        <f t="shared" si="6"/>
        <v>99</v>
      </c>
      <c r="E94" s="33">
        <f t="shared" si="6"/>
        <v>99</v>
      </c>
      <c r="F94" s="33">
        <f t="shared" si="6"/>
        <v>99</v>
      </c>
      <c r="G94" s="33">
        <f t="shared" si="6"/>
        <v>99</v>
      </c>
      <c r="H94" s="33">
        <f t="shared" si="6"/>
        <v>99</v>
      </c>
      <c r="I94" s="33">
        <f>SUM(D94:H94)</f>
        <v>495</v>
      </c>
    </row>
    <row r="95" spans="1:9" ht="15.75">
      <c r="A95" s="54"/>
      <c r="B95" s="73"/>
      <c r="C95" s="21" t="s">
        <v>32</v>
      </c>
      <c r="D95" s="49">
        <v>99</v>
      </c>
      <c r="E95" s="49">
        <v>99</v>
      </c>
      <c r="F95" s="49">
        <v>99</v>
      </c>
      <c r="G95" s="49">
        <v>99</v>
      </c>
      <c r="H95" s="49">
        <v>99</v>
      </c>
      <c r="I95" s="49">
        <f>SUM(D95:H96)</f>
        <v>495</v>
      </c>
    </row>
    <row r="96" spans="1:9" ht="47.25">
      <c r="A96" s="54"/>
      <c r="B96" s="73"/>
      <c r="C96" s="20" t="s">
        <v>63</v>
      </c>
      <c r="D96" s="53"/>
      <c r="E96" s="53"/>
      <c r="F96" s="53"/>
      <c r="G96" s="53"/>
      <c r="H96" s="53"/>
      <c r="I96" s="53"/>
    </row>
    <row r="97" spans="1:9" ht="15.75" customHeight="1">
      <c r="A97" s="54">
        <v>11</v>
      </c>
      <c r="B97" s="73" t="s">
        <v>30</v>
      </c>
      <c r="C97" s="9" t="s">
        <v>4</v>
      </c>
      <c r="D97" s="33">
        <f aca="true" t="shared" si="7" ref="D97:H98">D98</f>
        <v>217887.9</v>
      </c>
      <c r="E97" s="33">
        <f t="shared" si="7"/>
        <v>231872.6</v>
      </c>
      <c r="F97" s="33">
        <f t="shared" si="7"/>
        <v>239337.2</v>
      </c>
      <c r="G97" s="33">
        <f t="shared" si="7"/>
        <v>239785.8</v>
      </c>
      <c r="H97" s="33">
        <f t="shared" si="7"/>
        <v>240255.3</v>
      </c>
      <c r="I97" s="33">
        <f>SUM(D97:H97)</f>
        <v>1169138.8</v>
      </c>
    </row>
    <row r="98" spans="1:9" ht="15.75">
      <c r="A98" s="54"/>
      <c r="B98" s="73"/>
      <c r="C98" s="8" t="s">
        <v>33</v>
      </c>
      <c r="D98" s="33">
        <f t="shared" si="7"/>
        <v>217887.9</v>
      </c>
      <c r="E98" s="33">
        <f t="shared" si="7"/>
        <v>231872.6</v>
      </c>
      <c r="F98" s="33">
        <f t="shared" si="7"/>
        <v>239337.2</v>
      </c>
      <c r="G98" s="33">
        <f t="shared" si="7"/>
        <v>239785.8</v>
      </c>
      <c r="H98" s="33">
        <f t="shared" si="7"/>
        <v>240255.3</v>
      </c>
      <c r="I98" s="33">
        <f>SUM(D98:H98)</f>
        <v>1169138.8</v>
      </c>
    </row>
    <row r="99" spans="1:9" ht="15.75">
      <c r="A99" s="54"/>
      <c r="B99" s="73"/>
      <c r="C99" s="42" t="s">
        <v>32</v>
      </c>
      <c r="D99" s="33">
        <v>217887.9</v>
      </c>
      <c r="E99" s="33">
        <v>231872.6</v>
      </c>
      <c r="F99" s="33">
        <v>239337.2</v>
      </c>
      <c r="G99" s="33">
        <v>239785.8</v>
      </c>
      <c r="H99" s="33">
        <v>240255.3</v>
      </c>
      <c r="I99" s="33">
        <f>SUM(D99:H100)</f>
        <v>1169138.8</v>
      </c>
    </row>
    <row r="100" spans="1:9" ht="47.25">
      <c r="A100" s="43"/>
      <c r="B100" s="43"/>
      <c r="C100" s="20" t="s">
        <v>63</v>
      </c>
      <c r="D100" s="48"/>
      <c r="E100" s="48"/>
      <c r="F100" s="48"/>
      <c r="G100" s="48"/>
      <c r="H100" s="48"/>
      <c r="I100" s="48"/>
    </row>
    <row r="101" spans="1:9" ht="15.75" customHeight="1">
      <c r="A101" s="54">
        <v>12</v>
      </c>
      <c r="B101" s="74" t="s">
        <v>50</v>
      </c>
      <c r="C101" s="9" t="s">
        <v>4</v>
      </c>
      <c r="D101" s="33">
        <f aca="true" t="shared" si="8" ref="D101:H102">D102</f>
        <v>1871946.8</v>
      </c>
      <c r="E101" s="33">
        <f t="shared" si="8"/>
        <v>773918.3</v>
      </c>
      <c r="F101" s="33">
        <f t="shared" si="8"/>
        <v>619006.9</v>
      </c>
      <c r="G101" s="33">
        <f t="shared" si="8"/>
        <v>619006.9</v>
      </c>
      <c r="H101" s="33">
        <f t="shared" si="8"/>
        <v>619006.9</v>
      </c>
      <c r="I101" s="33">
        <f>SUM(D101:H101)</f>
        <v>4502885.8</v>
      </c>
    </row>
    <row r="102" spans="1:9" ht="15.75">
      <c r="A102" s="54"/>
      <c r="B102" s="75"/>
      <c r="C102" s="8" t="s">
        <v>31</v>
      </c>
      <c r="D102" s="33">
        <f t="shared" si="8"/>
        <v>1871946.8</v>
      </c>
      <c r="E102" s="33">
        <f t="shared" si="8"/>
        <v>773918.3</v>
      </c>
      <c r="F102" s="33">
        <f t="shared" si="8"/>
        <v>619006.9</v>
      </c>
      <c r="G102" s="33">
        <f t="shared" si="8"/>
        <v>619006.9</v>
      </c>
      <c r="H102" s="33">
        <f t="shared" si="8"/>
        <v>619006.9</v>
      </c>
      <c r="I102" s="33">
        <f>SUM(D102:H102)</f>
        <v>4502885.8</v>
      </c>
    </row>
    <row r="103" spans="1:9" ht="15.75">
      <c r="A103" s="54"/>
      <c r="B103" s="75"/>
      <c r="C103" s="21" t="s">
        <v>32</v>
      </c>
      <c r="D103" s="49">
        <v>1871946.8</v>
      </c>
      <c r="E103" s="49">
        <v>773918.3</v>
      </c>
      <c r="F103" s="49">
        <v>619006.9</v>
      </c>
      <c r="G103" s="49">
        <v>619006.9</v>
      </c>
      <c r="H103" s="49">
        <v>619006.9</v>
      </c>
      <c r="I103" s="49">
        <f>SUM(D103:H104)</f>
        <v>4502885.8</v>
      </c>
    </row>
    <row r="104" spans="1:9" ht="47.25">
      <c r="A104" s="77"/>
      <c r="B104" s="76"/>
      <c r="C104" s="20" t="s">
        <v>63</v>
      </c>
      <c r="D104" s="53"/>
      <c r="E104" s="53"/>
      <c r="F104" s="53"/>
      <c r="G104" s="53"/>
      <c r="H104" s="53"/>
      <c r="I104" s="53"/>
    </row>
    <row r="105" spans="1:9" ht="15.75" customHeight="1">
      <c r="A105" s="77">
        <v>13</v>
      </c>
      <c r="B105" s="74" t="s">
        <v>68</v>
      </c>
      <c r="C105" s="30" t="s">
        <v>4</v>
      </c>
      <c r="D105" s="33">
        <v>30680.4</v>
      </c>
      <c r="E105" s="33" t="s">
        <v>6</v>
      </c>
      <c r="F105" s="33" t="s">
        <v>6</v>
      </c>
      <c r="G105" s="33" t="s">
        <v>6</v>
      </c>
      <c r="H105" s="33" t="s">
        <v>6</v>
      </c>
      <c r="I105" s="33">
        <f>D105</f>
        <v>30680.4</v>
      </c>
    </row>
    <row r="106" spans="1:9" ht="15.75">
      <c r="A106" s="81"/>
      <c r="B106" s="75"/>
      <c r="C106" s="29" t="s">
        <v>31</v>
      </c>
      <c r="D106" s="33">
        <v>30373.5</v>
      </c>
      <c r="E106" s="33" t="s">
        <v>6</v>
      </c>
      <c r="F106" s="33" t="s">
        <v>6</v>
      </c>
      <c r="G106" s="33" t="s">
        <v>6</v>
      </c>
      <c r="H106" s="33" t="s">
        <v>6</v>
      </c>
      <c r="I106" s="33">
        <f>D106</f>
        <v>30373.5</v>
      </c>
    </row>
    <row r="107" spans="1:9" ht="15.75">
      <c r="A107" s="81"/>
      <c r="B107" s="75"/>
      <c r="C107" s="44" t="s">
        <v>32</v>
      </c>
      <c r="D107" s="49">
        <v>30373.5</v>
      </c>
      <c r="E107" s="49" t="s">
        <v>6</v>
      </c>
      <c r="F107" s="49" t="s">
        <v>6</v>
      </c>
      <c r="G107" s="49" t="s">
        <v>6</v>
      </c>
      <c r="H107" s="49" t="s">
        <v>6</v>
      </c>
      <c r="I107" s="49">
        <f>D107</f>
        <v>30373.5</v>
      </c>
    </row>
    <row r="108" spans="1:9" ht="47.25">
      <c r="A108" s="81"/>
      <c r="B108" s="75"/>
      <c r="C108" s="20" t="s">
        <v>63</v>
      </c>
      <c r="D108" s="50"/>
      <c r="E108" s="50"/>
      <c r="F108" s="50"/>
      <c r="G108" s="50"/>
      <c r="H108" s="50"/>
      <c r="I108" s="50"/>
    </row>
    <row r="109" spans="1:9" ht="15.75">
      <c r="A109" s="81"/>
      <c r="B109" s="75"/>
      <c r="C109" s="30" t="s">
        <v>33</v>
      </c>
      <c r="D109" s="37">
        <v>306.9</v>
      </c>
      <c r="E109" s="10" t="s">
        <v>6</v>
      </c>
      <c r="F109" s="10" t="s">
        <v>6</v>
      </c>
      <c r="G109" s="10" t="s">
        <v>6</v>
      </c>
      <c r="H109" s="10" t="s">
        <v>6</v>
      </c>
      <c r="I109" s="10">
        <f>D109</f>
        <v>306.9</v>
      </c>
    </row>
    <row r="110" spans="1:9" s="3" customFormat="1" ht="15.75">
      <c r="A110" s="81"/>
      <c r="B110" s="75"/>
      <c r="C110" s="44" t="s">
        <v>32</v>
      </c>
      <c r="D110" s="51">
        <v>306.9</v>
      </c>
      <c r="E110" s="51" t="s">
        <v>6</v>
      </c>
      <c r="F110" s="51" t="s">
        <v>6</v>
      </c>
      <c r="G110" s="51" t="s">
        <v>6</v>
      </c>
      <c r="H110" s="51" t="s">
        <v>6</v>
      </c>
      <c r="I110" s="51">
        <f>D110</f>
        <v>306.9</v>
      </c>
    </row>
    <row r="111" spans="1:9" ht="47.25">
      <c r="A111" s="82"/>
      <c r="B111" s="76"/>
      <c r="C111" s="20" t="s">
        <v>63</v>
      </c>
      <c r="D111" s="52"/>
      <c r="E111" s="52"/>
      <c r="F111" s="52"/>
      <c r="G111" s="52"/>
      <c r="H111" s="52"/>
      <c r="I111" s="52"/>
    </row>
    <row r="112" spans="1:9" ht="5.25" customHeight="1">
      <c r="A112" s="25"/>
      <c r="B112" s="26"/>
      <c r="C112" s="27"/>
      <c r="D112" s="28"/>
      <c r="E112" s="28"/>
      <c r="F112" s="28"/>
      <c r="G112" s="28"/>
      <c r="H112" s="28"/>
      <c r="I112" s="28"/>
    </row>
    <row r="113" spans="1:9" ht="17.25" customHeight="1">
      <c r="A113" s="35" t="s">
        <v>71</v>
      </c>
      <c r="B113" s="26"/>
      <c r="C113" s="27"/>
      <c r="D113" s="28"/>
      <c r="E113" s="28"/>
      <c r="F113" s="28"/>
      <c r="G113" s="28"/>
      <c r="H113" s="28"/>
      <c r="I113" s="28"/>
    </row>
    <row r="114" spans="1:9" ht="39" customHeight="1">
      <c r="A114" s="78" t="s">
        <v>65</v>
      </c>
      <c r="B114" s="79"/>
      <c r="C114" s="79"/>
      <c r="D114" s="79"/>
      <c r="E114" s="79"/>
      <c r="F114" s="79"/>
      <c r="G114" s="79"/>
      <c r="H114" s="79"/>
      <c r="I114" s="79"/>
    </row>
    <row r="115" spans="1:9" ht="38.25" customHeight="1">
      <c r="A115" s="78" t="s">
        <v>66</v>
      </c>
      <c r="B115" s="79"/>
      <c r="C115" s="79"/>
      <c r="D115" s="79"/>
      <c r="E115" s="79"/>
      <c r="F115" s="79"/>
      <c r="G115" s="79"/>
      <c r="H115" s="79"/>
      <c r="I115" s="79"/>
    </row>
    <row r="116" spans="1:9" ht="17.25" customHeight="1">
      <c r="A116" s="35"/>
      <c r="B116" s="35"/>
      <c r="C116" s="35"/>
      <c r="D116" s="35"/>
      <c r="E116" s="35"/>
      <c r="F116" s="35"/>
      <c r="G116" s="35"/>
      <c r="I116" s="28"/>
    </row>
    <row r="117" spans="1:9" ht="17.25" customHeight="1">
      <c r="A117" s="35"/>
      <c r="B117" s="35"/>
      <c r="C117" s="35"/>
      <c r="D117" s="35"/>
      <c r="E117" s="35"/>
      <c r="F117" s="35"/>
      <c r="G117" s="35"/>
      <c r="I117" s="28"/>
    </row>
    <row r="118" spans="1:9" ht="34.5" customHeight="1">
      <c r="A118" s="72" t="s">
        <v>59</v>
      </c>
      <c r="B118" s="72"/>
      <c r="C118" s="72"/>
      <c r="D118" s="72"/>
      <c r="E118" s="72"/>
      <c r="F118" s="72"/>
      <c r="G118" s="72"/>
      <c r="H118" s="72"/>
      <c r="I118" s="72"/>
    </row>
    <row r="120" ht="46.5" customHeight="1"/>
  </sheetData>
  <sheetProtection/>
  <mergeCells count="133">
    <mergeCell ref="A97:A99"/>
    <mergeCell ref="B105:B111"/>
    <mergeCell ref="A114:I114"/>
    <mergeCell ref="B71:B74"/>
    <mergeCell ref="A71:A74"/>
    <mergeCell ref="A75:A78"/>
    <mergeCell ref="B84:B90"/>
    <mergeCell ref="A115:I115"/>
    <mergeCell ref="B21:B23"/>
    <mergeCell ref="A21:A23"/>
    <mergeCell ref="B11:B20"/>
    <mergeCell ref="A11:A20"/>
    <mergeCell ref="B59:B61"/>
    <mergeCell ref="B56:B58"/>
    <mergeCell ref="A65:A70"/>
    <mergeCell ref="B65:B70"/>
    <mergeCell ref="A105:A111"/>
    <mergeCell ref="A101:A104"/>
    <mergeCell ref="B93:B96"/>
    <mergeCell ref="A93:A96"/>
    <mergeCell ref="H36:H37"/>
    <mergeCell ref="F77:F78"/>
    <mergeCell ref="G77:G78"/>
    <mergeCell ref="H77:H78"/>
    <mergeCell ref="G45:G46"/>
    <mergeCell ref="H45:H46"/>
    <mergeCell ref="A59:A61"/>
    <mergeCell ref="I82:I83"/>
    <mergeCell ref="E82:E83"/>
    <mergeCell ref="G42:G43"/>
    <mergeCell ref="H42:H43"/>
    <mergeCell ref="D54:D55"/>
    <mergeCell ref="A84:A90"/>
    <mergeCell ref="A56:A58"/>
    <mergeCell ref="B101:B104"/>
    <mergeCell ref="F45:F46"/>
    <mergeCell ref="G36:G37"/>
    <mergeCell ref="D82:D83"/>
    <mergeCell ref="G82:G83"/>
    <mergeCell ref="H82:H83"/>
    <mergeCell ref="B97:B99"/>
    <mergeCell ref="A24:A29"/>
    <mergeCell ref="B40:B46"/>
    <mergeCell ref="G95:G96"/>
    <mergeCell ref="H95:H96"/>
    <mergeCell ref="I95:I96"/>
    <mergeCell ref="A118:I118"/>
    <mergeCell ref="B75:B78"/>
    <mergeCell ref="B80:B83"/>
    <mergeCell ref="A80:A83"/>
    <mergeCell ref="D77:D78"/>
    <mergeCell ref="A6:I6"/>
    <mergeCell ref="B8:B9"/>
    <mergeCell ref="I89:I90"/>
    <mergeCell ref="F82:F83"/>
    <mergeCell ref="D8:I8"/>
    <mergeCell ref="A8:A9"/>
    <mergeCell ref="A40:A46"/>
    <mergeCell ref="B24:B29"/>
    <mergeCell ref="A34:A37"/>
    <mergeCell ref="B34:B37"/>
    <mergeCell ref="I42:I43"/>
    <mergeCell ref="I13:I14"/>
    <mergeCell ref="B30:B32"/>
    <mergeCell ref="A30:A32"/>
    <mergeCell ref="B4:C4"/>
    <mergeCell ref="B62:B64"/>
    <mergeCell ref="A62:A64"/>
    <mergeCell ref="A49:A55"/>
    <mergeCell ref="B49:B55"/>
    <mergeCell ref="B5:C5"/>
    <mergeCell ref="F42:F43"/>
    <mergeCell ref="D36:D37"/>
    <mergeCell ref="C8:C9"/>
    <mergeCell ref="A7:I7"/>
    <mergeCell ref="I45:I46"/>
    <mergeCell ref="I36:I37"/>
    <mergeCell ref="H13:H14"/>
    <mergeCell ref="E13:E14"/>
    <mergeCell ref="F13:F14"/>
    <mergeCell ref="G13:G14"/>
    <mergeCell ref="E51:E52"/>
    <mergeCell ref="F51:F52"/>
    <mergeCell ref="D45:D46"/>
    <mergeCell ref="D51:D52"/>
    <mergeCell ref="E45:E46"/>
    <mergeCell ref="D13:D14"/>
    <mergeCell ref="E36:E37"/>
    <mergeCell ref="F36:F37"/>
    <mergeCell ref="D42:D43"/>
    <mergeCell ref="E42:E43"/>
    <mergeCell ref="I54:I55"/>
    <mergeCell ref="H86:H87"/>
    <mergeCell ref="E86:E87"/>
    <mergeCell ref="F86:F87"/>
    <mergeCell ref="G86:G87"/>
    <mergeCell ref="I77:I78"/>
    <mergeCell ref="E54:E55"/>
    <mergeCell ref="F54:F55"/>
    <mergeCell ref="G54:G55"/>
    <mergeCell ref="E77:E78"/>
    <mergeCell ref="D86:D87"/>
    <mergeCell ref="D95:D96"/>
    <mergeCell ref="E95:E96"/>
    <mergeCell ref="F95:F96"/>
    <mergeCell ref="E103:E104"/>
    <mergeCell ref="F103:F104"/>
    <mergeCell ref="D103:D104"/>
    <mergeCell ref="F89:F90"/>
    <mergeCell ref="E89:E90"/>
    <mergeCell ref="D89:D90"/>
    <mergeCell ref="G103:G104"/>
    <mergeCell ref="H103:H104"/>
    <mergeCell ref="I103:I104"/>
    <mergeCell ref="I51:I52"/>
    <mergeCell ref="G51:G52"/>
    <mergeCell ref="H51:H52"/>
    <mergeCell ref="I86:I87"/>
    <mergeCell ref="H89:H90"/>
    <mergeCell ref="G89:G90"/>
    <mergeCell ref="H54:H55"/>
    <mergeCell ref="G110:G111"/>
    <mergeCell ref="H110:H111"/>
    <mergeCell ref="I110:I111"/>
    <mergeCell ref="D110:D111"/>
    <mergeCell ref="E110:E111"/>
    <mergeCell ref="F110:F111"/>
    <mergeCell ref="I107:I108"/>
    <mergeCell ref="G107:G108"/>
    <mergeCell ref="F107:F108"/>
    <mergeCell ref="E107:E108"/>
    <mergeCell ref="D107:D108"/>
    <mergeCell ref="H107:H108"/>
  </mergeCells>
  <printOptions/>
  <pageMargins left="0.6299212598425197" right="0.5511811023622047" top="1.141732283464567" bottom="0.5118110236220472" header="0.31496062992125984" footer="0.5118110236220472"/>
  <pageSetup firstPageNumber="14" useFirstPageNumber="1" fitToHeight="10" fitToWidth="1" horizontalDpi="600" verticalDpi="600" orientation="landscape" paperSize="9" scale="84" r:id="rId1"/>
  <headerFooter>
    <oddHeader>&amp;C&amp;"Times New Roman,обычный"&amp;14&amp;P</oddHeader>
  </headerFooter>
  <rowBreaks count="3" manualBreakCount="3">
    <brk id="21" max="8" man="1"/>
    <brk id="36" max="8" man="1"/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6:J9"/>
  <sheetViews>
    <sheetView zoomScalePageLayoutView="0" workbookViewId="0" topLeftCell="A1">
      <selection activeCell="I22" sqref="I22"/>
    </sheetView>
  </sheetViews>
  <sheetFormatPr defaultColWidth="9.140625" defaultRowHeight="15"/>
  <cols>
    <col min="5" max="6" width="10.57421875" style="0" bestFit="1" customWidth="1"/>
    <col min="7" max="10" width="12.00390625" style="0" customWidth="1"/>
  </cols>
  <sheetData>
    <row r="6" spans="6:10" ht="15">
      <c r="F6">
        <v>2020</v>
      </c>
      <c r="G6">
        <v>2021</v>
      </c>
      <c r="H6">
        <v>2022</v>
      </c>
      <c r="I6">
        <v>2023</v>
      </c>
      <c r="J6">
        <v>2024</v>
      </c>
    </row>
    <row r="7" spans="5:10" ht="15">
      <c r="E7">
        <f>F7+G7+H7+I7+J7</f>
        <v>1976</v>
      </c>
      <c r="F7">
        <v>395.2</v>
      </c>
      <c r="G7">
        <v>395.2</v>
      </c>
      <c r="H7">
        <v>395.2</v>
      </c>
      <c r="I7">
        <v>395.2</v>
      </c>
      <c r="J7">
        <v>395.2</v>
      </c>
    </row>
    <row r="8" spans="5:10" ht="15">
      <c r="E8" s="11">
        <f>F8+G8+H8+I8+J8</f>
        <v>6620378.4</v>
      </c>
      <c r="F8" s="11">
        <f>Лист1!D11</f>
        <v>2325754.9000000004</v>
      </c>
      <c r="G8" s="11">
        <f>Лист1!E11</f>
        <v>1193663.1</v>
      </c>
      <c r="H8" s="11">
        <f>Лист1!F11</f>
        <v>1035936.9</v>
      </c>
      <c r="I8" s="11">
        <f>Лист1!G11</f>
        <v>1031309.7</v>
      </c>
      <c r="J8" s="11">
        <f>Лист1!H11</f>
        <v>1033713.8</v>
      </c>
    </row>
    <row r="9" spans="5:10" ht="15">
      <c r="E9" s="11">
        <f aca="true" t="shared" si="0" ref="E9:J9">E8-E7</f>
        <v>6618402.4</v>
      </c>
      <c r="F9" s="11">
        <f t="shared" si="0"/>
        <v>2325359.7</v>
      </c>
      <c r="G9" s="11">
        <f t="shared" si="0"/>
        <v>1193267.9000000001</v>
      </c>
      <c r="H9" s="11">
        <f t="shared" si="0"/>
        <v>1035541.7000000001</v>
      </c>
      <c r="I9" s="11">
        <f t="shared" si="0"/>
        <v>1030914.5</v>
      </c>
      <c r="J9" s="11">
        <f t="shared" si="0"/>
        <v>1033318.6000000001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УГСЗН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А. Кротов</dc:creator>
  <cp:keywords/>
  <dc:description/>
  <cp:lastModifiedBy>Мария В. Гришина</cp:lastModifiedBy>
  <cp:lastPrinted>2022-03-21T10:51:24Z</cp:lastPrinted>
  <dcterms:created xsi:type="dcterms:W3CDTF">2014-10-01T07:18:27Z</dcterms:created>
  <dcterms:modified xsi:type="dcterms:W3CDTF">2022-03-21T10:53:21Z</dcterms:modified>
  <cp:category/>
  <cp:version/>
  <cp:contentType/>
  <cp:contentStatus/>
</cp:coreProperties>
</file>